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kola\Finansijski plan 2025\"/>
    </mc:Choice>
  </mc:AlternateContent>
  <bookViews>
    <workbookView xWindow="0" yWindow="0" windowWidth="21570" windowHeight="8070"/>
  </bookViews>
  <sheets>
    <sheet name="ОШ - ФИН. ПЛАН 2024 " sheetId="1" r:id="rId1"/>
  </sheets>
  <calcPr calcId="162913"/>
</workbook>
</file>

<file path=xl/calcChain.xml><?xml version="1.0" encoding="utf-8"?>
<calcChain xmlns="http://schemas.openxmlformats.org/spreadsheetml/2006/main">
  <c r="C71" i="1" l="1"/>
  <c r="C68" i="1"/>
  <c r="C66" i="1"/>
  <c r="C63" i="1"/>
  <c r="C52" i="1"/>
  <c r="C45" i="1"/>
  <c r="C40" i="1"/>
  <c r="C33" i="1"/>
  <c r="C24" i="1"/>
  <c r="C20" i="1"/>
  <c r="C18" i="1"/>
  <c r="C15" i="1"/>
  <c r="C13" i="1"/>
  <c r="C22" i="1" l="1"/>
  <c r="C56" i="1" l="1"/>
  <c r="C12" i="1" s="1"/>
  <c r="C77" i="1" l="1"/>
</calcChain>
</file>

<file path=xl/sharedStrings.xml><?xml version="1.0" encoding="utf-8"?>
<sst xmlns="http://schemas.openxmlformats.org/spreadsheetml/2006/main" count="87" uniqueCount="85">
  <si>
    <r>
      <t>Функција</t>
    </r>
    <r>
      <rPr>
        <b/>
        <sz val="11"/>
        <color indexed="10"/>
        <rFont val="Arial"/>
        <family val="2"/>
        <charset val="204"/>
      </rPr>
      <t xml:space="preserve"> 912</t>
    </r>
    <r>
      <rPr>
        <b/>
        <sz val="11"/>
        <rFont val="Arial"/>
        <family val="2"/>
        <charset val="204"/>
      </rPr>
      <t xml:space="preserve">-ОСНОВНО ОБРАЗОВАЊЕ </t>
    </r>
  </si>
  <si>
    <t>Број позиције:</t>
  </si>
  <si>
    <t>Економска класификација : 463 Трансфер осталим нивоима власти</t>
  </si>
  <si>
    <t>ред.бр.</t>
  </si>
  <si>
    <t>бр.ученика</t>
  </si>
  <si>
    <t>eкономска класиф.</t>
  </si>
  <si>
    <t>ТЕКУЋИ РАСХОДИ</t>
  </si>
  <si>
    <t>Накнаде у натури</t>
  </si>
  <si>
    <t>Превоз на посао и са посла(маркице)</t>
  </si>
  <si>
    <t>Социјална давања запосленим</t>
  </si>
  <si>
    <t>Отпремнине и помоћи</t>
  </si>
  <si>
    <t>Помоћ у мед. лечењу запосл.или чл.уже породице и друге помоћи</t>
  </si>
  <si>
    <t>Накнаде трошкова за запослене</t>
  </si>
  <si>
    <t>Награде запосленима и остали посебни расходи</t>
  </si>
  <si>
    <t>Стални трошкови</t>
  </si>
  <si>
    <t>Трошкови платног промета и банкарских услуга</t>
  </si>
  <si>
    <t>Енергетске услуге</t>
  </si>
  <si>
    <t>електрична енергија</t>
  </si>
  <si>
    <t>природни гас</t>
  </si>
  <si>
    <t>угаљ</t>
  </si>
  <si>
    <t>дрва</t>
  </si>
  <si>
    <t>лож уље</t>
  </si>
  <si>
    <t>даљинско грејање</t>
  </si>
  <si>
    <t>услуге грејања</t>
  </si>
  <si>
    <t>услуге греја-пелет</t>
  </si>
  <si>
    <t>Комуналне услуге</t>
  </si>
  <si>
    <t>водовод и канализација</t>
  </si>
  <si>
    <t>дератизација</t>
  </si>
  <si>
    <t>одвоз отпада</t>
  </si>
  <si>
    <t>допринос за екологију</t>
  </si>
  <si>
    <t>Услуге комуникација</t>
  </si>
  <si>
    <t>Трошкови осигурање</t>
  </si>
  <si>
    <t>Трошкови путовања</t>
  </si>
  <si>
    <t>тр.сл.пут у земљи</t>
  </si>
  <si>
    <t>трош.сл.путов.у иностр.</t>
  </si>
  <si>
    <t>тр.у оквиру ред.рада</t>
  </si>
  <si>
    <t>тр.пут.ученика</t>
  </si>
  <si>
    <t>Услуге по уговору</t>
  </si>
  <si>
    <t>Aдминистративне услуге</t>
  </si>
  <si>
    <t xml:space="preserve">Компјутерске услуге            </t>
  </si>
  <si>
    <t xml:space="preserve">Услуге обр и усавр запослених </t>
  </si>
  <si>
    <t>Услуге информисања</t>
  </si>
  <si>
    <t>Стручне услуге</t>
  </si>
  <si>
    <t>Остале опште услуге</t>
  </si>
  <si>
    <t>Специјализоване услуге</t>
  </si>
  <si>
    <t xml:space="preserve"> - медиц.усл. (санитарни преглед)</t>
  </si>
  <si>
    <t xml:space="preserve"> - усл.очув.жив.сред,геодетске усл.</t>
  </si>
  <si>
    <t xml:space="preserve"> - остале специјализоване усл.</t>
  </si>
  <si>
    <t>Материјал</t>
  </si>
  <si>
    <t>4261</t>
  </si>
  <si>
    <t>Административни материјал</t>
  </si>
  <si>
    <t>Материјал за образ. кадра</t>
  </si>
  <si>
    <t>Материјал за саобраћај</t>
  </si>
  <si>
    <t>Материјал за образ.,култ. и спорт</t>
  </si>
  <si>
    <t>Материјал за одрж.хигијене. и угост.</t>
  </si>
  <si>
    <t>Материјал за посебне намене</t>
  </si>
  <si>
    <t>Порези,обавезне таксе и казне</t>
  </si>
  <si>
    <t>остали порези</t>
  </si>
  <si>
    <t>обавезне таксе</t>
  </si>
  <si>
    <t>Новчане казне и пенали по решењу судова</t>
  </si>
  <si>
    <t>Новч.казне и пенали по реш.судова</t>
  </si>
  <si>
    <t>ТЕКУЋЕ ПОПРАВКЕ И ОДРЖАВАЊЕ</t>
  </si>
  <si>
    <t>зграде и објекти</t>
  </si>
  <si>
    <t>опрема</t>
  </si>
  <si>
    <t>МАШИНЕ И ОПРЕМА</t>
  </si>
  <si>
    <t>Административна опрема</t>
  </si>
  <si>
    <t>Медицинска и лабораторијска опрема</t>
  </si>
  <si>
    <t>Опрема за образовање</t>
  </si>
  <si>
    <t>Опрема за јавну безбедност</t>
  </si>
  <si>
    <t>Опрема за производњу, моторна, непокретна и немоторна опрема</t>
  </si>
  <si>
    <t>УКУПНО :</t>
  </si>
  <si>
    <t>'Мирослав Антић''</t>
  </si>
  <si>
    <t>Позиција 120</t>
  </si>
  <si>
    <t>TEKUCA REZERVA</t>
  </si>
  <si>
    <t>2. IZMENA - UVEĆANJE</t>
  </si>
  <si>
    <t>2. IZMENA - SMANJENJE</t>
  </si>
  <si>
    <t>4.izmena-UVECANJE</t>
  </si>
  <si>
    <t>4.izmena-SMANJENJE</t>
  </si>
  <si>
    <t>rebalans na 4.izmenu-UVECANJE</t>
  </si>
  <si>
    <t>rebalans na 4.izmenu-SMANJENJE</t>
  </si>
  <si>
    <t>smanjenje po zahtevima škola</t>
  </si>
  <si>
    <t>povećanje -TEKUĆE</t>
  </si>
  <si>
    <t>ФИНАНСИЈСКИ ПЛАН ЗА 2025.ГОДИНУ</t>
  </si>
  <si>
    <t>На основу члана 119. Закона о основама система образовања и васпитања (Сл.Гласник РС бр. 88/17, 27/18 - други закон, 10/19,6/20, 129/21,92/23) и члана 64 Статута ОШ "Мирослав  Антић" дел.бр. 03-118/1 од 26.2.2018. године Школски одбор "ОШ Мирослав Антић", на седници одржаној 8.1.2025.године усваја   финансијски план  за 2025.годину ОШ "Мирослав Антић" у Нишу</t>
  </si>
  <si>
    <t>Раздео 8 Градскa управa за социјалну и породичну заштиту,
 образовање, културу и спорт - Сектор за образовањe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</si>
</sst>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.00_);_(* \(#,##0.00\);_(* &quot;-&quot;??_);_(@_)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04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04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20" fillId="0" borderId="0"/>
    <xf numFmtId="0" fontId="23" fillId="0" borderId="0"/>
    <xf numFmtId="0" fontId="24" fillId="0" borderId="0"/>
  </cellStyleXfs>
  <cellXfs count="97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left" vertical="top"/>
    </xf>
    <xf numFmtId="0" fontId="0" fillId="2" borderId="6" xfId="0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11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3" borderId="2" xfId="0" applyFont="1" applyFill="1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/>
    </xf>
    <xf numFmtId="49" fontId="11" fillId="8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21" fillId="0" borderId="2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3" fontId="9" fillId="4" borderId="6" xfId="0" applyNumberFormat="1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 wrapText="1"/>
    </xf>
    <xf numFmtId="3" fontId="7" fillId="9" borderId="12" xfId="0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2" borderId="10" xfId="0" applyFill="1" applyBorder="1" applyAlignment="1">
      <alignment horizontal="left" vertical="center" wrapText="1"/>
    </xf>
    <xf numFmtId="3" fontId="9" fillId="9" borderId="1" xfId="0" applyNumberFormat="1" applyFont="1" applyFill="1" applyBorder="1" applyAlignment="1">
      <alignment vertical="center" wrapText="1"/>
    </xf>
    <xf numFmtId="0" fontId="15" fillId="2" borderId="1" xfId="2" applyFont="1" applyFill="1" applyBorder="1" applyAlignment="1">
      <alignment horizontal="left" vertical="center" wrapText="1"/>
    </xf>
    <xf numFmtId="0" fontId="15" fillId="2" borderId="10" xfId="2" applyFont="1" applyFill="1" applyBorder="1" applyAlignment="1">
      <alignment horizontal="left" vertical="center" wrapText="1"/>
    </xf>
    <xf numFmtId="49" fontId="15" fillId="2" borderId="4" xfId="2" applyNumberFormat="1" applyFont="1" applyFill="1" applyBorder="1" applyAlignment="1">
      <alignment horizontal="left" vertical="center" wrapText="1"/>
    </xf>
    <xf numFmtId="49" fontId="15" fillId="2" borderId="1" xfId="2" applyNumberFormat="1" applyFont="1" applyFill="1" applyBorder="1" applyAlignment="1">
      <alignment horizontal="left" vertical="center" wrapText="1"/>
    </xf>
    <xf numFmtId="49" fontId="15" fillId="2" borderId="10" xfId="2" applyNumberFormat="1" applyFont="1" applyFill="1" applyBorder="1" applyAlignment="1">
      <alignment horizontal="left" vertical="center" wrapText="1"/>
    </xf>
    <xf numFmtId="49" fontId="16" fillId="2" borderId="11" xfId="2" applyNumberFormat="1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left" vertical="center" wrapText="1"/>
    </xf>
    <xf numFmtId="3" fontId="7" fillId="5" borderId="6" xfId="0" applyNumberFormat="1" applyFont="1" applyFill="1" applyBorder="1" applyAlignment="1">
      <alignment vertical="center" wrapText="1"/>
    </xf>
    <xf numFmtId="0" fontId="15" fillId="2" borderId="8" xfId="2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3" fontId="9" fillId="4" borderId="12" xfId="0" applyNumberFormat="1" applyFont="1" applyFill="1" applyBorder="1" applyAlignment="1">
      <alignment vertical="center" wrapText="1"/>
    </xf>
    <xf numFmtId="49" fontId="15" fillId="2" borderId="8" xfId="1" applyNumberFormat="1" applyFont="1" applyFill="1" applyBorder="1" applyAlignment="1">
      <alignment horizontal="left" vertical="center" wrapText="1"/>
    </xf>
    <xf numFmtId="49" fontId="15" fillId="2" borderId="10" xfId="1" applyNumberFormat="1" applyFont="1" applyFill="1" applyBorder="1" applyAlignment="1">
      <alignment horizontal="left" vertical="center" wrapText="1"/>
    </xf>
    <xf numFmtId="3" fontId="11" fillId="4" borderId="6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7" borderId="6" xfId="0" applyNumberFormat="1" applyFont="1" applyFill="1" applyBorder="1" applyAlignment="1">
      <alignment vertical="center" wrapText="1"/>
    </xf>
    <xf numFmtId="0" fontId="9" fillId="0" borderId="3" xfId="0" applyFont="1" applyBorder="1"/>
    <xf numFmtId="3" fontId="7" fillId="0" borderId="6" xfId="0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7" fillId="10" borderId="1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3" fontId="7" fillId="12" borderId="10" xfId="0" applyNumberFormat="1" applyFont="1" applyFill="1" applyBorder="1" applyAlignment="1">
      <alignment vertical="center"/>
    </xf>
    <xf numFmtId="3" fontId="17" fillId="12" borderId="10" xfId="0" applyNumberFormat="1" applyFont="1" applyFill="1" applyBorder="1" applyAlignment="1">
      <alignment vertical="center"/>
    </xf>
    <xf numFmtId="3" fontId="7" fillId="13" borderId="6" xfId="0" applyNumberFormat="1" applyFont="1" applyFill="1" applyBorder="1" applyAlignment="1">
      <alignment vertical="center"/>
    </xf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3" fontId="7" fillId="18" borderId="4" xfId="0" applyNumberFormat="1" applyFont="1" applyFill="1" applyBorder="1" applyAlignment="1">
      <alignment vertical="center"/>
    </xf>
    <xf numFmtId="3" fontId="7" fillId="17" borderId="12" xfId="0" applyNumberFormat="1" applyFont="1" applyFill="1" applyBorder="1" applyAlignment="1">
      <alignment vertical="center"/>
    </xf>
    <xf numFmtId="3" fontId="7" fillId="16" borderId="12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19" borderId="8" xfId="0" applyNumberFormat="1" applyFont="1" applyFill="1" applyBorder="1" applyAlignment="1">
      <alignment vertical="center"/>
    </xf>
    <xf numFmtId="0" fontId="0" fillId="19" borderId="0" xfId="0" applyFill="1"/>
    <xf numFmtId="4" fontId="0" fillId="0" borderId="0" xfId="0" applyNumberFormat="1" applyAlignment="1">
      <alignment vertical="center" wrapText="1"/>
    </xf>
    <xf numFmtId="4" fontId="18" fillId="0" borderId="0" xfId="0" applyNumberFormat="1" applyFont="1" applyAlignment="1">
      <alignment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9">
    <cellStyle name="Comma 2" xfId="3"/>
    <cellStyle name="Comma 3" xfId="4"/>
    <cellStyle name="Normal" xfId="0" builtinId="0"/>
    <cellStyle name="Normal 2" xfId="5"/>
    <cellStyle name="Normal 2 2" xfId="8"/>
    <cellStyle name="Normal 3" xfId="6"/>
    <cellStyle name="Normal 4" xfId="7"/>
    <cellStyle name="Normal_finansijski plan raspodele 2006" xfId="1"/>
    <cellStyle name="Normal_izvodi iz FP za O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92"/>
  <sheetViews>
    <sheetView tabSelected="1" zoomScale="110" zoomScaleNormal="110" workbookViewId="0">
      <pane ySplit="11" topLeftCell="A33" activePane="bottomLeft" state="frozen"/>
      <selection activeCell="P1" sqref="P1"/>
      <selection pane="bottomLeft" activeCell="A3" sqref="A3:C3"/>
    </sheetView>
  </sheetViews>
  <sheetFormatPr defaultRowHeight="15" x14ac:dyDescent="0.25"/>
  <cols>
    <col min="1" max="1" width="13.42578125" customWidth="1"/>
    <col min="2" max="2" width="29.7109375" customWidth="1"/>
    <col min="3" max="3" width="16.7109375" style="16" customWidth="1"/>
    <col min="4" max="4" width="10.140625" hidden="1" customWidth="1"/>
    <col min="5" max="5" width="11.28515625" customWidth="1"/>
    <col min="6" max="8" width="9.140625" customWidth="1"/>
  </cols>
  <sheetData>
    <row r="1" spans="1:5" ht="147.75" customHeight="1" x14ac:dyDescent="0.25">
      <c r="A1" s="95" t="s">
        <v>83</v>
      </c>
      <c r="B1" s="95"/>
      <c r="C1" s="95"/>
      <c r="D1" s="95"/>
    </row>
    <row r="2" spans="1:5" ht="24.75" customHeight="1" x14ac:dyDescent="0.25">
      <c r="A2" s="95" t="s">
        <v>82</v>
      </c>
      <c r="B2" s="95"/>
      <c r="C2" s="95"/>
    </row>
    <row r="3" spans="1:5" ht="30" customHeight="1" x14ac:dyDescent="0.25">
      <c r="A3" s="96" t="s">
        <v>84</v>
      </c>
      <c r="B3" s="96"/>
      <c r="C3" s="96"/>
    </row>
    <row r="4" spans="1:5" ht="16.5" customHeight="1" x14ac:dyDescent="0.25">
      <c r="A4" s="2" t="s">
        <v>0</v>
      </c>
      <c r="B4" s="2"/>
    </row>
    <row r="5" spans="1:5" ht="19.5" customHeight="1" x14ac:dyDescent="0.25">
      <c r="A5" s="3" t="s">
        <v>1</v>
      </c>
      <c r="B5" s="4">
        <v>127</v>
      </c>
    </row>
    <row r="6" spans="1:5" ht="21.75" customHeight="1" x14ac:dyDescent="0.25">
      <c r="A6" s="1" t="s">
        <v>2</v>
      </c>
      <c r="B6" s="1"/>
    </row>
    <row r="7" spans="1:5" ht="0.75" customHeight="1" x14ac:dyDescent="0.25"/>
    <row r="8" spans="1:5" s="11" customFormat="1" x14ac:dyDescent="0.25">
      <c r="A8" s="9"/>
      <c r="B8" s="9" t="s">
        <v>3</v>
      </c>
      <c r="C8" s="9">
        <v>19</v>
      </c>
    </row>
    <row r="9" spans="1:5" x14ac:dyDescent="0.25">
      <c r="A9" s="12"/>
      <c r="B9" s="12" t="s">
        <v>4</v>
      </c>
      <c r="C9" s="12">
        <v>1101</v>
      </c>
    </row>
    <row r="10" spans="1:5" s="21" customFormat="1" ht="25.5" x14ac:dyDescent="0.25">
      <c r="A10" s="17" t="s">
        <v>5</v>
      </c>
      <c r="B10" s="20" t="s">
        <v>72</v>
      </c>
      <c r="C10" s="15" t="s">
        <v>71</v>
      </c>
    </row>
    <row r="11" spans="1:5" ht="13.5" customHeight="1" thickBot="1" x14ac:dyDescent="0.3">
      <c r="A11" s="13"/>
      <c r="B11" s="14"/>
      <c r="C11" s="64"/>
    </row>
    <row r="12" spans="1:5" s="19" customFormat="1" ht="16.5" thickTop="1" thickBot="1" x14ac:dyDescent="0.3">
      <c r="A12" s="22">
        <v>463</v>
      </c>
      <c r="B12" s="23" t="s">
        <v>6</v>
      </c>
      <c r="C12" s="24">
        <f t="shared" ref="C12" si="0">C13+C15+C18+C20+C22+C40+C45+C52+C56+C63+C66</f>
        <v>23383000</v>
      </c>
      <c r="E12" s="91"/>
    </row>
    <row r="13" spans="1:5" s="19" customFormat="1" ht="16.5" customHeight="1" thickTop="1" thickBot="1" x14ac:dyDescent="0.3">
      <c r="A13" s="25">
        <v>413</v>
      </c>
      <c r="B13" s="6" t="s">
        <v>7</v>
      </c>
      <c r="C13" s="26">
        <f t="shared" ref="C13" si="1">C14</f>
        <v>2168000</v>
      </c>
      <c r="D13" s="73"/>
      <c r="E13" s="91"/>
    </row>
    <row r="14" spans="1:5" s="19" customFormat="1" ht="31.5" thickTop="1" thickBot="1" x14ac:dyDescent="0.3">
      <c r="A14" s="27">
        <v>4131</v>
      </c>
      <c r="B14" s="5" t="s">
        <v>8</v>
      </c>
      <c r="C14" s="65">
        <v>2168000</v>
      </c>
      <c r="E14" s="91"/>
    </row>
    <row r="15" spans="1:5" s="19" customFormat="1" ht="27" customHeight="1" thickTop="1" thickBot="1" x14ac:dyDescent="0.3">
      <c r="A15" s="25">
        <v>414</v>
      </c>
      <c r="B15" s="6" t="s">
        <v>9</v>
      </c>
      <c r="C15" s="28">
        <f t="shared" ref="C15" si="2">C16+C17</f>
        <v>900000</v>
      </c>
      <c r="D15" s="73"/>
      <c r="E15" s="91"/>
    </row>
    <row r="16" spans="1:5" s="19" customFormat="1" ht="15.75" thickTop="1" x14ac:dyDescent="0.25">
      <c r="A16" s="29">
        <v>4143</v>
      </c>
      <c r="B16" s="30" t="s">
        <v>10</v>
      </c>
      <c r="C16" s="66">
        <v>297000</v>
      </c>
      <c r="E16" s="91"/>
    </row>
    <row r="17" spans="1:5" s="19" customFormat="1" ht="23.25" thickBot="1" x14ac:dyDescent="0.3">
      <c r="A17" s="31">
        <v>4144</v>
      </c>
      <c r="B17" s="7" t="s">
        <v>11</v>
      </c>
      <c r="C17" s="67">
        <v>603000</v>
      </c>
      <c r="E17" s="91"/>
    </row>
    <row r="18" spans="1:5" s="19" customFormat="1" ht="27" customHeight="1" thickTop="1" thickBot="1" x14ac:dyDescent="0.3">
      <c r="A18" s="25">
        <v>415</v>
      </c>
      <c r="B18" s="6" t="s">
        <v>12</v>
      </c>
      <c r="C18" s="28">
        <f t="shared" ref="C18" si="3">C19</f>
        <v>3300000</v>
      </c>
      <c r="E18" s="91"/>
    </row>
    <row r="19" spans="1:5" s="19" customFormat="1" ht="31.5" thickTop="1" thickBot="1" x14ac:dyDescent="0.3">
      <c r="A19" s="27">
        <v>4151</v>
      </c>
      <c r="B19" s="5" t="s">
        <v>12</v>
      </c>
      <c r="C19" s="65">
        <v>3300000</v>
      </c>
      <c r="E19" s="91"/>
    </row>
    <row r="20" spans="1:5" s="19" customFormat="1" ht="27" customHeight="1" thickTop="1" thickBot="1" x14ac:dyDescent="0.3">
      <c r="A20" s="25">
        <v>416</v>
      </c>
      <c r="B20" s="6" t="s">
        <v>13</v>
      </c>
      <c r="C20" s="28">
        <f t="shared" ref="C20" si="4">C21</f>
        <v>2076000</v>
      </c>
      <c r="E20" s="91"/>
    </row>
    <row r="21" spans="1:5" s="19" customFormat="1" ht="27" thickTop="1" thickBot="1" x14ac:dyDescent="0.3">
      <c r="A21" s="27">
        <v>4161</v>
      </c>
      <c r="B21" s="8" t="s">
        <v>13</v>
      </c>
      <c r="C21" s="79">
        <v>2076000</v>
      </c>
      <c r="E21" s="91"/>
    </row>
    <row r="22" spans="1:5" s="19" customFormat="1" ht="16.5" customHeight="1" thickTop="1" thickBot="1" x14ac:dyDescent="0.3">
      <c r="A22" s="25">
        <v>421</v>
      </c>
      <c r="B22" s="6" t="s">
        <v>14</v>
      </c>
      <c r="C22" s="28">
        <f t="shared" ref="C22" si="5">C23+C24+C33+C38+C39</f>
        <v>12636000</v>
      </c>
      <c r="E22" s="91"/>
    </row>
    <row r="23" spans="1:5" s="19" customFormat="1" ht="31.5" thickTop="1" thickBot="1" x14ac:dyDescent="0.3">
      <c r="A23" s="27">
        <v>4211</v>
      </c>
      <c r="B23" s="5" t="s">
        <v>15</v>
      </c>
      <c r="C23" s="68">
        <v>1000</v>
      </c>
      <c r="E23" s="91"/>
    </row>
    <row r="24" spans="1:5" s="19" customFormat="1" ht="16.5" customHeight="1" thickTop="1" thickBot="1" x14ac:dyDescent="0.3">
      <c r="A24" s="32">
        <v>4212</v>
      </c>
      <c r="B24" s="33" t="s">
        <v>16</v>
      </c>
      <c r="C24" s="34">
        <f t="shared" ref="C24" si="6">C25+C26+C27+C28+C29+C30+C31+C32</f>
        <v>11047000</v>
      </c>
      <c r="E24" s="91"/>
    </row>
    <row r="25" spans="1:5" s="19" customFormat="1" ht="15.75" thickTop="1" x14ac:dyDescent="0.25">
      <c r="A25" s="35"/>
      <c r="B25" s="36" t="s">
        <v>17</v>
      </c>
      <c r="C25" s="85">
        <v>5200000</v>
      </c>
      <c r="E25" s="91"/>
    </row>
    <row r="26" spans="1:5" s="19" customFormat="1" x14ac:dyDescent="0.25">
      <c r="A26" s="37"/>
      <c r="B26" s="38" t="s">
        <v>18</v>
      </c>
      <c r="C26" s="70"/>
      <c r="E26" s="91"/>
    </row>
    <row r="27" spans="1:5" s="19" customFormat="1" x14ac:dyDescent="0.25">
      <c r="A27" s="37"/>
      <c r="B27" s="38" t="s">
        <v>19</v>
      </c>
      <c r="C27" s="70">
        <v>225000</v>
      </c>
      <c r="E27" s="91"/>
    </row>
    <row r="28" spans="1:5" s="19" customFormat="1" x14ac:dyDescent="0.25">
      <c r="A28" s="37"/>
      <c r="B28" s="38" t="s">
        <v>20</v>
      </c>
      <c r="C28" s="70">
        <v>125000</v>
      </c>
      <c r="E28" s="91"/>
    </row>
    <row r="29" spans="1:5" s="19" customFormat="1" x14ac:dyDescent="0.25">
      <c r="A29" s="39"/>
      <c r="B29" s="38" t="s">
        <v>21</v>
      </c>
      <c r="C29" s="71"/>
      <c r="E29" s="91"/>
    </row>
    <row r="30" spans="1:5" s="41" customFormat="1" x14ac:dyDescent="0.25">
      <c r="A30" s="40"/>
      <c r="B30" s="38" t="s">
        <v>22</v>
      </c>
      <c r="C30" s="70">
        <v>5497000</v>
      </c>
      <c r="E30" s="92"/>
    </row>
    <row r="31" spans="1:5" s="19" customFormat="1" x14ac:dyDescent="0.25">
      <c r="A31" s="37"/>
      <c r="B31" s="38" t="s">
        <v>23</v>
      </c>
      <c r="C31" s="70"/>
      <c r="E31" s="91"/>
    </row>
    <row r="32" spans="1:5" s="19" customFormat="1" ht="15.75" thickBot="1" x14ac:dyDescent="0.3">
      <c r="A32" s="31"/>
      <c r="B32" s="42" t="s">
        <v>24</v>
      </c>
      <c r="C32" s="67"/>
      <c r="E32" s="91"/>
    </row>
    <row r="33" spans="1:5" s="19" customFormat="1" ht="16.5" customHeight="1" thickTop="1" thickBot="1" x14ac:dyDescent="0.3">
      <c r="A33" s="32">
        <v>4213</v>
      </c>
      <c r="B33" s="33" t="s">
        <v>25</v>
      </c>
      <c r="C33" s="34">
        <f t="shared" ref="C33" si="7">C34+C35+C36+C37</f>
        <v>1292000</v>
      </c>
      <c r="D33" s="73"/>
      <c r="E33" s="91"/>
    </row>
    <row r="34" spans="1:5" s="19" customFormat="1" ht="15.75" thickTop="1" x14ac:dyDescent="0.25">
      <c r="A34" s="35"/>
      <c r="B34" s="36" t="s">
        <v>26</v>
      </c>
      <c r="C34" s="85">
        <v>892000</v>
      </c>
      <c r="E34" s="91"/>
    </row>
    <row r="35" spans="1:5" s="19" customFormat="1" x14ac:dyDescent="0.25">
      <c r="A35" s="37"/>
      <c r="B35" s="38" t="s">
        <v>27</v>
      </c>
      <c r="C35" s="70"/>
      <c r="E35" s="91"/>
    </row>
    <row r="36" spans="1:5" s="19" customFormat="1" x14ac:dyDescent="0.25">
      <c r="A36" s="37"/>
      <c r="B36" s="38" t="s">
        <v>28</v>
      </c>
      <c r="C36" s="70">
        <v>400000</v>
      </c>
      <c r="E36" s="91"/>
    </row>
    <row r="37" spans="1:5" s="19" customFormat="1" x14ac:dyDescent="0.25">
      <c r="A37" s="37"/>
      <c r="B37" s="38" t="s">
        <v>29</v>
      </c>
      <c r="C37" s="70"/>
      <c r="E37" s="91"/>
    </row>
    <row r="38" spans="1:5" s="19" customFormat="1" x14ac:dyDescent="0.25">
      <c r="A38" s="37">
        <v>4214</v>
      </c>
      <c r="B38" s="38" t="s">
        <v>30</v>
      </c>
      <c r="C38" s="72">
        <v>148000</v>
      </c>
      <c r="E38" s="91"/>
    </row>
    <row r="39" spans="1:5" s="19" customFormat="1" ht="15.75" thickBot="1" x14ac:dyDescent="0.3">
      <c r="A39" s="31">
        <v>4215</v>
      </c>
      <c r="B39" s="42" t="s">
        <v>31</v>
      </c>
      <c r="C39" s="77">
        <v>148000</v>
      </c>
      <c r="E39" s="91"/>
    </row>
    <row r="40" spans="1:5" s="19" customFormat="1" ht="16.5" customHeight="1" thickTop="1" thickBot="1" x14ac:dyDescent="0.3">
      <c r="A40" s="25">
        <v>422</v>
      </c>
      <c r="B40" s="6" t="s">
        <v>32</v>
      </c>
      <c r="C40" s="43">
        <f t="shared" ref="C40" si="8">C41+C42+C43+C44</f>
        <v>198000</v>
      </c>
      <c r="E40" s="91"/>
    </row>
    <row r="41" spans="1:5" s="19" customFormat="1" ht="15.75" thickTop="1" x14ac:dyDescent="0.25">
      <c r="A41" s="35">
        <v>4221</v>
      </c>
      <c r="B41" s="36" t="s">
        <v>33</v>
      </c>
      <c r="C41" s="69">
        <v>198000</v>
      </c>
      <c r="E41" s="91"/>
    </row>
    <row r="42" spans="1:5" s="19" customFormat="1" x14ac:dyDescent="0.25">
      <c r="A42" s="37">
        <v>4222</v>
      </c>
      <c r="B42" s="38" t="s">
        <v>34</v>
      </c>
      <c r="C42" s="70"/>
      <c r="E42" s="91"/>
    </row>
    <row r="43" spans="1:5" s="19" customFormat="1" x14ac:dyDescent="0.25">
      <c r="A43" s="37">
        <v>4223</v>
      </c>
      <c r="B43" s="38" t="s">
        <v>35</v>
      </c>
      <c r="C43" s="70"/>
      <c r="E43" s="91"/>
    </row>
    <row r="44" spans="1:5" s="19" customFormat="1" ht="15.75" thickBot="1" x14ac:dyDescent="0.3">
      <c r="A44" s="31">
        <v>4224</v>
      </c>
      <c r="B44" s="42" t="s">
        <v>36</v>
      </c>
      <c r="C44" s="67"/>
      <c r="E44" s="91"/>
    </row>
    <row r="45" spans="1:5" s="19" customFormat="1" ht="16.5" customHeight="1" thickTop="1" thickBot="1" x14ac:dyDescent="0.3">
      <c r="A45" s="25">
        <v>423</v>
      </c>
      <c r="B45" s="6" t="s">
        <v>37</v>
      </c>
      <c r="C45" s="28">
        <f t="shared" ref="C45" si="9">C46+C47+C48+C49+C50+C51</f>
        <v>555000</v>
      </c>
      <c r="D45" s="73"/>
      <c r="E45" s="91"/>
    </row>
    <row r="46" spans="1:5" s="19" customFormat="1" ht="15.75" thickTop="1" x14ac:dyDescent="0.25">
      <c r="A46" s="35">
        <v>4231</v>
      </c>
      <c r="B46" s="44" t="s">
        <v>38</v>
      </c>
      <c r="C46" s="69"/>
      <c r="D46" s="73"/>
      <c r="E46" s="91"/>
    </row>
    <row r="47" spans="1:5" s="19" customFormat="1" x14ac:dyDescent="0.25">
      <c r="A47" s="37">
        <v>4232</v>
      </c>
      <c r="B47" s="44" t="s">
        <v>39</v>
      </c>
      <c r="C47" s="70">
        <v>247000</v>
      </c>
      <c r="D47" s="73"/>
      <c r="E47" s="91"/>
    </row>
    <row r="48" spans="1:5" s="19" customFormat="1" x14ac:dyDescent="0.25">
      <c r="A48" s="37">
        <v>4233</v>
      </c>
      <c r="B48" s="44" t="s">
        <v>40</v>
      </c>
      <c r="C48" s="70">
        <v>297000</v>
      </c>
      <c r="D48" s="73"/>
      <c r="E48" s="91"/>
    </row>
    <row r="49" spans="1:5" s="19" customFormat="1" x14ac:dyDescent="0.25">
      <c r="A49" s="37">
        <v>4234</v>
      </c>
      <c r="B49" s="44" t="s">
        <v>41</v>
      </c>
      <c r="C49" s="70"/>
      <c r="D49" s="73"/>
      <c r="E49" s="91"/>
    </row>
    <row r="50" spans="1:5" s="19" customFormat="1" x14ac:dyDescent="0.25">
      <c r="A50" s="37">
        <v>4235</v>
      </c>
      <c r="B50" s="44" t="s">
        <v>42</v>
      </c>
      <c r="C50" s="71">
        <v>1000</v>
      </c>
      <c r="D50" s="73"/>
      <c r="E50" s="91"/>
    </row>
    <row r="51" spans="1:5" s="19" customFormat="1" ht="15.75" thickBot="1" x14ac:dyDescent="0.3">
      <c r="A51" s="31">
        <v>4239</v>
      </c>
      <c r="B51" s="45" t="s">
        <v>43</v>
      </c>
      <c r="C51" s="67">
        <v>10000</v>
      </c>
      <c r="D51" s="73"/>
      <c r="E51" s="91"/>
    </row>
    <row r="52" spans="1:5" s="19" customFormat="1" ht="16.5" customHeight="1" thickTop="1" thickBot="1" x14ac:dyDescent="0.3">
      <c r="A52" s="25">
        <v>424</v>
      </c>
      <c r="B52" s="6" t="s">
        <v>44</v>
      </c>
      <c r="C52" s="28">
        <f t="shared" ref="C52" si="10">C53+C54+C55</f>
        <v>410000</v>
      </c>
      <c r="D52" s="73"/>
      <c r="E52" s="91"/>
    </row>
    <row r="53" spans="1:5" s="19" customFormat="1" ht="15.75" thickTop="1" x14ac:dyDescent="0.25">
      <c r="A53" s="35">
        <v>4243</v>
      </c>
      <c r="B53" s="46" t="s">
        <v>45</v>
      </c>
      <c r="C53" s="69">
        <v>10000</v>
      </c>
      <c r="D53" s="73"/>
      <c r="E53" s="91"/>
    </row>
    <row r="54" spans="1:5" s="19" customFormat="1" x14ac:dyDescent="0.25">
      <c r="A54" s="37">
        <v>4246</v>
      </c>
      <c r="B54" s="47" t="s">
        <v>46</v>
      </c>
      <c r="C54" s="70"/>
      <c r="E54" s="91"/>
    </row>
    <row r="55" spans="1:5" s="19" customFormat="1" ht="15.75" thickBot="1" x14ac:dyDescent="0.3">
      <c r="A55" s="31">
        <v>4249</v>
      </c>
      <c r="B55" s="48" t="s">
        <v>47</v>
      </c>
      <c r="C55" s="78">
        <v>400000</v>
      </c>
      <c r="E55" s="91"/>
    </row>
    <row r="56" spans="1:5" s="19" customFormat="1" ht="16.5" customHeight="1" thickTop="1" thickBot="1" x14ac:dyDescent="0.3">
      <c r="A56" s="25">
        <v>426</v>
      </c>
      <c r="B56" s="6" t="s">
        <v>48</v>
      </c>
      <c r="C56" s="28">
        <f t="shared" ref="C56" si="11">C57+C58+C59+C60+C61+C62</f>
        <v>1137000</v>
      </c>
      <c r="E56" s="91"/>
    </row>
    <row r="57" spans="1:5" s="19" customFormat="1" ht="15.75" thickTop="1" x14ac:dyDescent="0.25">
      <c r="A57" s="49" t="s">
        <v>49</v>
      </c>
      <c r="B57" s="50" t="s">
        <v>50</v>
      </c>
      <c r="C57" s="69">
        <v>247000</v>
      </c>
      <c r="E57" s="91"/>
    </row>
    <row r="58" spans="1:5" s="19" customFormat="1" x14ac:dyDescent="0.25">
      <c r="A58" s="37">
        <v>4263</v>
      </c>
      <c r="B58" s="44" t="s">
        <v>51</v>
      </c>
      <c r="C58" s="70">
        <v>79000</v>
      </c>
      <c r="E58" s="91"/>
    </row>
    <row r="59" spans="1:5" s="19" customFormat="1" x14ac:dyDescent="0.25">
      <c r="A59" s="37">
        <v>4264</v>
      </c>
      <c r="B59" s="44" t="s">
        <v>52</v>
      </c>
      <c r="C59" s="70">
        <v>69000</v>
      </c>
      <c r="E59" s="91"/>
    </row>
    <row r="60" spans="1:5" s="19" customFormat="1" x14ac:dyDescent="0.25">
      <c r="A60" s="37">
        <v>4266</v>
      </c>
      <c r="B60" s="44" t="s">
        <v>53</v>
      </c>
      <c r="C60" s="70">
        <v>247000</v>
      </c>
      <c r="E60" s="91"/>
    </row>
    <row r="61" spans="1:5" s="19" customFormat="1" ht="24" x14ac:dyDescent="0.25">
      <c r="A61" s="37">
        <v>4268</v>
      </c>
      <c r="B61" s="44" t="s">
        <v>54</v>
      </c>
      <c r="C61" s="70">
        <v>396000</v>
      </c>
      <c r="E61" s="91"/>
    </row>
    <row r="62" spans="1:5" s="19" customFormat="1" ht="15.75" thickBot="1" x14ac:dyDescent="0.3">
      <c r="A62" s="31">
        <v>4269</v>
      </c>
      <c r="B62" s="45" t="s">
        <v>55</v>
      </c>
      <c r="C62" s="67">
        <v>99000</v>
      </c>
      <c r="E62" s="91"/>
    </row>
    <row r="63" spans="1:5" s="19" customFormat="1" ht="17.25" customHeight="1" thickTop="1" thickBot="1" x14ac:dyDescent="0.3">
      <c r="A63" s="25">
        <v>482</v>
      </c>
      <c r="B63" s="6" t="s">
        <v>56</v>
      </c>
      <c r="C63" s="51">
        <f t="shared" ref="C63" si="12">C64+C65</f>
        <v>2000</v>
      </c>
      <c r="E63" s="91"/>
    </row>
    <row r="64" spans="1:5" s="19" customFormat="1" ht="15.75" thickTop="1" x14ac:dyDescent="0.25">
      <c r="A64" s="29">
        <v>4821</v>
      </c>
      <c r="B64" s="52" t="s">
        <v>57</v>
      </c>
      <c r="C64" s="66">
        <v>1000</v>
      </c>
      <c r="E64" s="91"/>
    </row>
    <row r="65" spans="1:5" s="19" customFormat="1" ht="15.75" thickBot="1" x14ac:dyDescent="0.3">
      <c r="A65" s="31">
        <v>4822</v>
      </c>
      <c r="B65" s="45" t="s">
        <v>58</v>
      </c>
      <c r="C65" s="67">
        <v>1000</v>
      </c>
      <c r="E65" s="91"/>
    </row>
    <row r="66" spans="1:5" s="19" customFormat="1" ht="27" customHeight="1" thickTop="1" thickBot="1" x14ac:dyDescent="0.3">
      <c r="A66" s="25">
        <v>483</v>
      </c>
      <c r="B66" s="6" t="s">
        <v>59</v>
      </c>
      <c r="C66" s="43">
        <f t="shared" ref="C66" si="13">C67</f>
        <v>1000</v>
      </c>
      <c r="E66" s="91"/>
    </row>
    <row r="67" spans="1:5" s="19" customFormat="1" ht="25.5" thickTop="1" thickBot="1" x14ac:dyDescent="0.3">
      <c r="A67" s="27">
        <v>4831</v>
      </c>
      <c r="B67" s="53" t="s">
        <v>60</v>
      </c>
      <c r="C67" s="65">
        <v>1000</v>
      </c>
      <c r="E67" s="91"/>
    </row>
    <row r="68" spans="1:5" s="19" customFormat="1" ht="27" thickTop="1" thickBot="1" x14ac:dyDescent="0.3">
      <c r="A68" s="54">
        <v>425</v>
      </c>
      <c r="B68" s="10" t="s">
        <v>61</v>
      </c>
      <c r="C68" s="55">
        <f t="shared" ref="C68" si="14">C69+C70</f>
        <v>700000</v>
      </c>
      <c r="E68" s="91"/>
    </row>
    <row r="69" spans="1:5" s="19" customFormat="1" ht="15.75" thickTop="1" x14ac:dyDescent="0.25">
      <c r="A69" s="29">
        <v>4251</v>
      </c>
      <c r="B69" s="56" t="s">
        <v>62</v>
      </c>
      <c r="C69" s="89">
        <v>500000</v>
      </c>
      <c r="E69" s="91"/>
    </row>
    <row r="70" spans="1:5" s="19" customFormat="1" ht="15.75" thickBot="1" x14ac:dyDescent="0.3">
      <c r="A70" s="31">
        <v>4252</v>
      </c>
      <c r="B70" s="57" t="s">
        <v>63</v>
      </c>
      <c r="C70" s="67">
        <v>200000</v>
      </c>
      <c r="E70" s="91"/>
    </row>
    <row r="71" spans="1:5" s="19" customFormat="1" ht="16.5" thickTop="1" thickBot="1" x14ac:dyDescent="0.3">
      <c r="A71" s="54">
        <v>512</v>
      </c>
      <c r="B71" s="10" t="s">
        <v>64</v>
      </c>
      <c r="C71" s="58">
        <f t="shared" ref="C71" si="15">C72+C73+C74+C75+C76</f>
        <v>850000</v>
      </c>
      <c r="E71" s="91"/>
    </row>
    <row r="72" spans="1:5" s="19" customFormat="1" ht="15.75" thickTop="1" x14ac:dyDescent="0.25">
      <c r="A72" s="59">
        <v>5122</v>
      </c>
      <c r="B72" s="60" t="s">
        <v>65</v>
      </c>
      <c r="C72" s="86">
        <v>693000</v>
      </c>
      <c r="E72" s="91"/>
    </row>
    <row r="73" spans="1:5" s="19" customFormat="1" ht="17.25" customHeight="1" x14ac:dyDescent="0.25">
      <c r="A73" s="61">
        <v>5125</v>
      </c>
      <c r="B73" s="62" t="s">
        <v>66</v>
      </c>
      <c r="C73" s="71"/>
      <c r="E73" s="91"/>
    </row>
    <row r="74" spans="1:5" s="19" customFormat="1" x14ac:dyDescent="0.25">
      <c r="A74" s="61">
        <v>5126</v>
      </c>
      <c r="B74" s="62" t="s">
        <v>67</v>
      </c>
      <c r="C74" s="71">
        <v>9000</v>
      </c>
      <c r="E74" s="91"/>
    </row>
    <row r="75" spans="1:5" s="19" customFormat="1" x14ac:dyDescent="0.25">
      <c r="A75" s="61">
        <v>5128</v>
      </c>
      <c r="B75" s="62" t="s">
        <v>68</v>
      </c>
      <c r="C75" s="71">
        <v>99000</v>
      </c>
      <c r="E75" s="91"/>
    </row>
    <row r="76" spans="1:5" s="19" customFormat="1" ht="45" customHeight="1" thickBot="1" x14ac:dyDescent="0.3">
      <c r="A76" s="61">
        <v>5129</v>
      </c>
      <c r="B76" s="62" t="s">
        <v>69</v>
      </c>
      <c r="C76" s="87">
        <v>49000</v>
      </c>
      <c r="E76" s="91"/>
    </row>
    <row r="77" spans="1:5" s="19" customFormat="1" ht="28.5" customHeight="1" thickTop="1" thickBot="1" x14ac:dyDescent="0.3">
      <c r="A77" s="93" t="s">
        <v>70</v>
      </c>
      <c r="B77" s="94"/>
      <c r="C77" s="63">
        <f t="shared" ref="C77" si="16">C12+C68+C71</f>
        <v>24933000</v>
      </c>
      <c r="E77" s="91"/>
    </row>
    <row r="78" spans="1:5" ht="15.75" thickTop="1" x14ac:dyDescent="0.25"/>
    <row r="79" spans="1:5" x14ac:dyDescent="0.25">
      <c r="C79" s="88"/>
    </row>
    <row r="80" spans="1:5" hidden="1" x14ac:dyDescent="0.25">
      <c r="A80" s="16"/>
      <c r="B80" s="74" t="s">
        <v>73</v>
      </c>
    </row>
    <row r="81" spans="1:3" hidden="1" x14ac:dyDescent="0.25">
      <c r="A81" s="16"/>
      <c r="B81" s="16"/>
      <c r="C81" s="18"/>
    </row>
    <row r="82" spans="1:3" hidden="1" x14ac:dyDescent="0.25">
      <c r="A82" s="16"/>
      <c r="B82" s="76" t="s">
        <v>74</v>
      </c>
    </row>
    <row r="83" spans="1:3" hidden="1" x14ac:dyDescent="0.25">
      <c r="A83" s="16"/>
      <c r="B83" s="75" t="s">
        <v>75</v>
      </c>
    </row>
    <row r="84" spans="1:3" hidden="1" x14ac:dyDescent="0.25"/>
    <row r="85" spans="1:3" hidden="1" x14ac:dyDescent="0.25">
      <c r="B85" s="80" t="s">
        <v>76</v>
      </c>
    </row>
    <row r="86" spans="1:3" hidden="1" x14ac:dyDescent="0.25">
      <c r="B86" s="81" t="s">
        <v>77</v>
      </c>
    </row>
    <row r="87" spans="1:3" hidden="1" x14ac:dyDescent="0.25"/>
    <row r="88" spans="1:3" hidden="1" x14ac:dyDescent="0.25"/>
    <row r="89" spans="1:3" hidden="1" x14ac:dyDescent="0.25">
      <c r="B89" s="82" t="s">
        <v>78</v>
      </c>
    </row>
    <row r="90" spans="1:3" hidden="1" x14ac:dyDescent="0.25">
      <c r="B90" s="83" t="s">
        <v>79</v>
      </c>
    </row>
    <row r="91" spans="1:3" hidden="1" x14ac:dyDescent="0.25">
      <c r="B91" s="84" t="s">
        <v>80</v>
      </c>
    </row>
    <row r="92" spans="1:3" hidden="1" x14ac:dyDescent="0.25">
      <c r="B92" s="90" t="s">
        <v>81</v>
      </c>
    </row>
  </sheetData>
  <mergeCells count="4">
    <mergeCell ref="A77:B77"/>
    <mergeCell ref="A1:D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ОШ - ФИН. ПЛАН 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Milojković-Stojanović</dc:creator>
  <cp:lastModifiedBy>mika</cp:lastModifiedBy>
  <cp:lastPrinted>2025-01-09T09:08:42Z</cp:lastPrinted>
  <dcterms:created xsi:type="dcterms:W3CDTF">2021-12-30T12:29:48Z</dcterms:created>
  <dcterms:modified xsi:type="dcterms:W3CDTF">2025-01-09T09:09:18Z</dcterms:modified>
</cp:coreProperties>
</file>