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2460" windowHeight="4530"/>
  </bookViews>
  <sheets>
    <sheet name="ОШ - ФИН. ПЛАН 2023 " sheetId="1" r:id="rId1"/>
  </sheets>
  <calcPr calcId="124519"/>
</workbook>
</file>

<file path=xl/calcChain.xml><?xml version="1.0" encoding="utf-8"?>
<calcChain xmlns="http://schemas.openxmlformats.org/spreadsheetml/2006/main">
  <c r="C71" i="1"/>
  <c r="C13" l="1"/>
  <c r="C15"/>
  <c r="C18"/>
  <c r="C20"/>
  <c r="C24"/>
  <c r="C33"/>
  <c r="C40"/>
  <c r="C45"/>
  <c r="C52"/>
  <c r="C56"/>
  <c r="C63"/>
  <c r="C66"/>
  <c r="C68"/>
  <c r="C22" l="1"/>
  <c r="C12" s="1"/>
  <c r="C77" s="1"/>
</calcChain>
</file>

<file path=xl/sharedStrings.xml><?xml version="1.0" encoding="utf-8"?>
<sst xmlns="http://schemas.openxmlformats.org/spreadsheetml/2006/main" count="94" uniqueCount="92">
  <si>
    <t>Раздео 8 Градска управа за друштвене делатности</t>
  </si>
  <si>
    <r>
      <t>Функција</t>
    </r>
    <r>
      <rPr>
        <b/>
        <sz val="11"/>
        <color indexed="10"/>
        <rFont val="Arial"/>
        <family val="2"/>
        <charset val="204"/>
      </rPr>
      <t xml:space="preserve"> 912</t>
    </r>
    <r>
      <rPr>
        <b/>
        <sz val="11"/>
        <rFont val="Arial"/>
        <family val="2"/>
        <charset val="204"/>
      </rPr>
      <t xml:space="preserve">-ОСНОВНО ОБРАЗОВАЊЕ </t>
    </r>
  </si>
  <si>
    <t>Број позиције:</t>
  </si>
  <si>
    <t>Економска класификација : 463 Трансфер осталим нивоима власти</t>
  </si>
  <si>
    <t>ред.бр.</t>
  </si>
  <si>
    <t>бр.ученика</t>
  </si>
  <si>
    <t>eкономска класиф.</t>
  </si>
  <si>
    <t>ТЕКУЋИ РАСХОДИ</t>
  </si>
  <si>
    <t>Накнаде у натури</t>
  </si>
  <si>
    <t>Превоз на посао и са посла(маркице)</t>
  </si>
  <si>
    <t>Социјална давања запосленим</t>
  </si>
  <si>
    <t>Отпремнине и помоћи</t>
  </si>
  <si>
    <t>Помоћ у мед. лечењу запосл.или чл.уже породице и друге помоћи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</si>
  <si>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</si>
  <si>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</si>
  <si>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</si>
  <si>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</si>
  <si>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</si>
  <si>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електрична енергија</t>
  </si>
  <si>
    <t>природни гас</t>
  </si>
  <si>
    <t>угаљ</t>
  </si>
  <si>
    <t>дрва</t>
  </si>
  <si>
    <t>лож уље</t>
  </si>
  <si>
    <t>даљинско грејање</t>
  </si>
  <si>
    <t>услуге грејања</t>
  </si>
  <si>
    <t>услуге греја-пелет</t>
  </si>
  <si>
    <t>Комуналне услуге</t>
  </si>
  <si>
    <t>водовод и канализација</t>
  </si>
  <si>
    <t>дератизација</t>
  </si>
  <si>
    <t>одвоз отпада</t>
  </si>
  <si>
    <t>допринос за екологију</t>
  </si>
  <si>
    <t>Услуге комуникација</t>
  </si>
  <si>
    <t>Трошкови осигурање</t>
  </si>
  <si>
    <t>Трошкови путовања</t>
  </si>
  <si>
    <t>тр.сл.пут у земљи</t>
  </si>
  <si>
    <t>трош.сл.путов.у иностр.</t>
  </si>
  <si>
    <t>тр.у оквиру ред.рада</t>
  </si>
  <si>
    <t>тр.пут.ученика</t>
  </si>
  <si>
    <t>Услуге по уговору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</si>
  <si>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</si>
  <si>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</si>
  <si>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</si>
  <si>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</si>
  <si>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</si>
  <si>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</t>
  </si>
  <si>
    <t>Специјализоване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</si>
  <si>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</si>
  <si>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</si>
  <si>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</si>
  <si>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Материјал</t>
  </si>
  <si>
    <t>4261</t>
  </si>
  <si>
    <t>Административни материјал</t>
  </si>
  <si>
    <t>Материјал за образ. кадра</t>
  </si>
  <si>
    <t>Материјал за саобраћај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</si>
  <si>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</si>
  <si>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</si>
  <si>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</si>
  <si>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Порези,обавезне таксе и казне</t>
  </si>
  <si>
    <t>остали порези</t>
  </si>
  <si>
    <t>обавезне таксе</t>
  </si>
  <si>
    <t>Новчане казне и пенали по решењу судова</t>
  </si>
  <si>
    <t>Новч.казне и пенали по реш.судова</t>
  </si>
  <si>
    <t>ТЕКУЋЕ ПОПРАВКЕ И ОДРЖАВАЊЕ</t>
  </si>
  <si>
    <t>зграде и објекти</t>
  </si>
  <si>
    <t>опрема</t>
  </si>
  <si>
    <t>МАШИНЕ И ОПРЕМА</t>
  </si>
  <si>
    <t>Административна опрема</t>
  </si>
  <si>
    <t>Медицинска и лабораторијска опрема</t>
  </si>
  <si>
    <t>Опрема за образовање</t>
  </si>
  <si>
    <t>Опрема за јавну безбедност</t>
  </si>
  <si>
    <t>Опрема за производњу, моторна, непокретна и немоторна опрема</t>
  </si>
  <si>
    <t>УКУПНО :</t>
  </si>
  <si>
    <t>'Мирослав Антић''</t>
  </si>
  <si>
    <t>1. IZMENA - UVEĆANJE</t>
  </si>
  <si>
    <t>1. IZMENA - SMANJENJE</t>
  </si>
  <si>
    <t>2. IZMENA - UVEĆANJE</t>
  </si>
  <si>
    <t>2. IZMENA - SMANJENJE</t>
  </si>
  <si>
    <t>3. IZMENA - UVEĆANJE</t>
  </si>
  <si>
    <t>3. IZMENA - SMANJENJE</t>
  </si>
  <si>
    <t>4. IZMENA - UVEĆANJE</t>
  </si>
  <si>
    <t>4. IZMENA - SMANJENJE</t>
  </si>
  <si>
    <t>додато 550.000 изменом-вода</t>
  </si>
  <si>
    <t>6. IZMENA - UVEĆANJE</t>
  </si>
  <si>
    <t>6. IZMENA - SMANJENJE</t>
  </si>
  <si>
    <t>7. IZMENA - UVEĆANJE</t>
  </si>
  <si>
    <t>7. IZMENA - SMANJENJE</t>
  </si>
  <si>
    <t>REBALANS I</t>
  </si>
  <si>
    <t>REBALANS II</t>
  </si>
  <si>
    <t>8. IZMENA - UVEĆANJE</t>
  </si>
  <si>
    <t>8. IZMENA - SMANJENJE</t>
  </si>
  <si>
    <t xml:space="preserve"> ФИНАНСИЈСКИ ПЛАН ЗА  2024. ГОДИНУ</t>
  </si>
  <si>
    <t>Позиција 120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</si>
</sst>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&quot;-&quot;??_);_(@_)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04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04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04"/>
    </font>
    <font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9" fillId="0" borderId="0"/>
  </cellStyleXfs>
  <cellXfs count="101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left" vertical="top"/>
    </xf>
    <xf numFmtId="0" fontId="0" fillId="2" borderId="6" xfId="0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0" fontId="11" fillId="0" borderId="3" xfId="0" applyFont="1" applyBorder="1"/>
    <xf numFmtId="49" fontId="11" fillId="8" borderId="1" xfId="0" quotePrefix="1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" fillId="10" borderId="0" xfId="0" applyFont="1" applyFill="1"/>
    <xf numFmtId="0" fontId="2" fillId="11" borderId="0" xfId="0" applyFont="1" applyFill="1"/>
    <xf numFmtId="0" fontId="0" fillId="0" borderId="0" xfId="0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3" fontId="9" fillId="4" borderId="6" xfId="0" applyNumberFormat="1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3" fontId="7" fillId="9" borderId="12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9" borderId="1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3" fontId="7" fillId="2" borderId="8" xfId="0" applyNumberFormat="1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3" fontId="9" fillId="9" borderId="1" xfId="0" applyNumberFormat="1" applyFont="1" applyFill="1" applyBorder="1" applyAlignment="1">
      <alignment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0" xfId="2" applyFont="1" applyFill="1" applyBorder="1" applyAlignment="1">
      <alignment horizontal="left" vertical="center" wrapText="1"/>
    </xf>
    <xf numFmtId="49" fontId="15" fillId="2" borderId="4" xfId="2" applyNumberFormat="1" applyFont="1" applyFill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left" vertical="center" wrapText="1"/>
    </xf>
    <xf numFmtId="49" fontId="15" fillId="2" borderId="10" xfId="2" applyNumberFormat="1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vertical="center" wrapText="1"/>
    </xf>
    <xf numFmtId="49" fontId="16" fillId="2" borderId="11" xfId="2" applyNumberFormat="1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left" vertical="center" wrapText="1"/>
    </xf>
    <xf numFmtId="3" fontId="7" fillId="5" borderId="6" xfId="0" applyNumberFormat="1" applyFont="1" applyFill="1" applyBorder="1" applyAlignment="1">
      <alignment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15" fillId="2" borderId="6" xfId="2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vertical="center" wrapText="1"/>
    </xf>
    <xf numFmtId="49" fontId="15" fillId="2" borderId="8" xfId="1" applyNumberFormat="1" applyFont="1" applyFill="1" applyBorder="1" applyAlignment="1">
      <alignment horizontal="left" vertical="center" wrapText="1"/>
    </xf>
    <xf numFmtId="49" fontId="15" fillId="2" borderId="10" xfId="1" applyNumberFormat="1" applyFont="1" applyFill="1" applyBorder="1" applyAlignment="1">
      <alignment horizontal="left"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vertical="center" wrapText="1"/>
    </xf>
    <xf numFmtId="3" fontId="9" fillId="7" borderId="6" xfId="0" applyNumberFormat="1" applyFont="1" applyFill="1" applyBorder="1" applyAlignment="1">
      <alignment vertical="center" wrapText="1"/>
    </xf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6" borderId="0" xfId="0" applyFont="1" applyFill="1"/>
    <xf numFmtId="0" fontId="2" fillId="15" borderId="0" xfId="0" applyFont="1" applyFill="1"/>
    <xf numFmtId="0" fontId="2" fillId="16" borderId="0" xfId="0" applyFont="1" applyFill="1"/>
    <xf numFmtId="3" fontId="7" fillId="16" borderId="1" xfId="0" applyNumberFormat="1" applyFont="1" applyFill="1" applyBorder="1" applyAlignment="1">
      <alignment vertical="center" wrapText="1"/>
    </xf>
    <xf numFmtId="0" fontId="2" fillId="17" borderId="0" xfId="0" applyFont="1" applyFill="1"/>
    <xf numFmtId="0" fontId="2" fillId="18" borderId="0" xfId="0" applyFont="1" applyFill="1"/>
    <xf numFmtId="0" fontId="2" fillId="3" borderId="0" xfId="0" applyFont="1" applyFill="1"/>
    <xf numFmtId="0" fontId="2" fillId="19" borderId="0" xfId="0" applyFont="1" applyFill="1"/>
    <xf numFmtId="0" fontId="2" fillId="20" borderId="0" xfId="0" applyFont="1" applyFill="1"/>
    <xf numFmtId="0" fontId="2" fillId="21" borderId="0" xfId="0" applyFont="1" applyFill="1"/>
    <xf numFmtId="0" fontId="2" fillId="22" borderId="0" xfId="0" applyFont="1" applyFill="1"/>
    <xf numFmtId="3" fontId="7" fillId="21" borderId="10" xfId="0" applyNumberFormat="1" applyFont="1" applyFill="1" applyBorder="1" applyAlignment="1">
      <alignment vertical="center" wrapText="1"/>
    </xf>
    <xf numFmtId="3" fontId="7" fillId="21" borderId="6" xfId="0" applyNumberFormat="1" applyFont="1" applyFill="1" applyBorder="1" applyAlignment="1">
      <alignment vertical="center" wrapText="1"/>
    </xf>
    <xf numFmtId="3" fontId="7" fillId="22" borderId="6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3" fontId="7" fillId="24" borderId="6" xfId="0" applyNumberFormat="1" applyFont="1" applyFill="1" applyBorder="1" applyAlignment="1">
      <alignment vertical="center" wrapText="1"/>
    </xf>
    <xf numFmtId="3" fontId="14" fillId="24" borderId="1" xfId="0" applyNumberFormat="1" applyFont="1" applyFill="1" applyBorder="1" applyAlignment="1">
      <alignment vertical="center" wrapText="1"/>
    </xf>
    <xf numFmtId="3" fontId="14" fillId="23" borderId="12" xfId="0" applyNumberFormat="1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</cellXfs>
  <cellStyles count="7">
    <cellStyle name="Comma 2" xfId="3"/>
    <cellStyle name="Comma 3" xfId="4"/>
    <cellStyle name="Normal" xfId="0" builtinId="0"/>
    <cellStyle name="Normal 2" xfId="5"/>
    <cellStyle name="Normal 3" xfId="6"/>
    <cellStyle name="Normal_finansijski plan raspodele 2006" xfId="1"/>
    <cellStyle name="Normal_izvodi iz FP za 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0"/>
  <sheetViews>
    <sheetView tabSelected="1" workbookViewId="0">
      <pane ySplit="11" topLeftCell="A12" activePane="bottomLeft" state="frozen"/>
      <selection activeCell="P1" sqref="P1"/>
      <selection pane="bottomLeft" activeCell="H14" sqref="H14"/>
    </sheetView>
  </sheetViews>
  <sheetFormatPr defaultRowHeight="15"/>
  <cols>
    <col min="1" max="1" width="9.5703125" customWidth="1"/>
    <col min="2" max="2" width="28.28515625" customWidth="1"/>
    <col min="3" max="3" width="20.42578125" customWidth="1"/>
    <col min="4" max="4" width="7.5703125" customWidth="1"/>
    <col min="5" max="5" width="2.7109375" hidden="1" customWidth="1"/>
    <col min="6" max="6" width="9.140625" hidden="1" customWidth="1"/>
  </cols>
  <sheetData>
    <row r="1" spans="1:6" ht="11.25" customHeight="1">
      <c r="A1" s="100"/>
      <c r="B1" s="100"/>
      <c r="C1" s="100"/>
      <c r="D1" s="100"/>
      <c r="E1" s="100"/>
      <c r="F1" s="100"/>
    </row>
    <row r="2" spans="1:6" ht="15.75">
      <c r="A2" s="97" t="s">
        <v>90</v>
      </c>
      <c r="B2" s="97"/>
    </row>
    <row r="3" spans="1:6">
      <c r="A3" s="1" t="s">
        <v>0</v>
      </c>
      <c r="B3" s="1"/>
    </row>
    <row r="4" spans="1:6">
      <c r="A4" s="2" t="s">
        <v>1</v>
      </c>
      <c r="B4" s="2"/>
    </row>
    <row r="5" spans="1:6" ht="18">
      <c r="A5" s="3" t="s">
        <v>2</v>
      </c>
      <c r="B5" s="4">
        <v>120</v>
      </c>
      <c r="C5" s="95"/>
    </row>
    <row r="6" spans="1:6">
      <c r="A6" s="1" t="s">
        <v>3</v>
      </c>
      <c r="B6" s="1"/>
    </row>
    <row r="8" spans="1:6" s="11" customFormat="1">
      <c r="A8" s="9"/>
      <c r="B8" s="9" t="s">
        <v>4</v>
      </c>
      <c r="C8" s="9">
        <v>19</v>
      </c>
    </row>
    <row r="9" spans="1:6">
      <c r="A9" s="91"/>
      <c r="B9" s="91" t="s">
        <v>5</v>
      </c>
      <c r="C9" s="91">
        <v>1101</v>
      </c>
    </row>
    <row r="10" spans="1:6" s="21" customFormat="1" ht="26.25" thickBot="1">
      <c r="A10" s="16" t="s">
        <v>6</v>
      </c>
      <c r="B10" s="20" t="s">
        <v>91</v>
      </c>
      <c r="C10" s="15" t="s">
        <v>72</v>
      </c>
    </row>
    <row r="11" spans="1:6" ht="15.75" hidden="1" thickBot="1">
      <c r="A11" s="12"/>
      <c r="B11" s="13"/>
      <c r="C11" s="14"/>
    </row>
    <row r="12" spans="1:6" s="19" customFormat="1" ht="22.5" customHeight="1" thickTop="1" thickBot="1">
      <c r="A12" s="22">
        <v>463</v>
      </c>
      <c r="B12" s="23" t="s">
        <v>7</v>
      </c>
      <c r="C12" s="24">
        <f t="shared" ref="C12" si="0">C13+C15+C18+C20+C22+C40+C45+C52+C56+C63+C66</f>
        <v>23000000</v>
      </c>
    </row>
    <row r="13" spans="1:6" s="19" customFormat="1" ht="24" customHeight="1" thickTop="1" thickBot="1">
      <c r="A13" s="25">
        <v>413</v>
      </c>
      <c r="B13" s="6" t="s">
        <v>8</v>
      </c>
      <c r="C13" s="26">
        <f t="shared" ref="C13" si="1">C14</f>
        <v>2200000</v>
      </c>
    </row>
    <row r="14" spans="1:6" s="19" customFormat="1" ht="31.5" thickTop="1" thickBot="1">
      <c r="A14" s="27">
        <v>4131</v>
      </c>
      <c r="B14" s="5" t="s">
        <v>9</v>
      </c>
      <c r="C14" s="92">
        <v>2200000</v>
      </c>
    </row>
    <row r="15" spans="1:6" s="19" customFormat="1" ht="27" customHeight="1" thickTop="1" thickBot="1">
      <c r="A15" s="25">
        <v>414</v>
      </c>
      <c r="B15" s="6" t="s">
        <v>10</v>
      </c>
      <c r="C15" s="30">
        <f t="shared" ref="C15" si="2">C16+C17</f>
        <v>910000</v>
      </c>
    </row>
    <row r="16" spans="1:6" s="19" customFormat="1" ht="20.25" customHeight="1" thickTop="1">
      <c r="A16" s="31">
        <v>4143</v>
      </c>
      <c r="B16" s="32" t="s">
        <v>11</v>
      </c>
      <c r="C16" s="33">
        <v>300000</v>
      </c>
    </row>
    <row r="17" spans="1:3" s="19" customFormat="1" ht="23.25" thickBot="1">
      <c r="A17" s="34">
        <v>4144</v>
      </c>
      <c r="B17" s="7" t="s">
        <v>12</v>
      </c>
      <c r="C17" s="88">
        <v>610000</v>
      </c>
    </row>
    <row r="18" spans="1:3" s="19" customFormat="1" ht="27" customHeight="1" thickTop="1" thickBot="1">
      <c r="A18" s="25">
        <v>415</v>
      </c>
      <c r="B18" s="6" t="s">
        <v>13</v>
      </c>
      <c r="C18" s="30">
        <f t="shared" ref="C18" si="3">C19</f>
        <v>3000000</v>
      </c>
    </row>
    <row r="19" spans="1:3" s="19" customFormat="1" ht="31.5" thickTop="1" thickBot="1">
      <c r="A19" s="27">
        <v>4151</v>
      </c>
      <c r="B19" s="5" t="s">
        <v>13</v>
      </c>
      <c r="C19" s="90">
        <v>3000000</v>
      </c>
    </row>
    <row r="20" spans="1:3" s="19" customFormat="1" ht="27" customHeight="1" thickTop="1" thickBot="1">
      <c r="A20" s="25">
        <v>416</v>
      </c>
      <c r="B20" s="6" t="s">
        <v>14</v>
      </c>
      <c r="C20" s="30">
        <f t="shared" ref="C20" si="4">C21</f>
        <v>1000000</v>
      </c>
    </row>
    <row r="21" spans="1:3" s="19" customFormat="1" ht="27" thickTop="1" thickBot="1">
      <c r="A21" s="27">
        <v>4161</v>
      </c>
      <c r="B21" s="8" t="s">
        <v>14</v>
      </c>
      <c r="C21" s="89">
        <v>1000000</v>
      </c>
    </row>
    <row r="22" spans="1:3" s="19" customFormat="1" ht="16.5" customHeight="1" thickTop="1" thickBot="1">
      <c r="A22" s="25">
        <v>421</v>
      </c>
      <c r="B22" s="6" t="s">
        <v>15</v>
      </c>
      <c r="C22" s="30">
        <f t="shared" ref="C22" si="5">C23+C24+C33+C38+C39</f>
        <v>13120000</v>
      </c>
    </row>
    <row r="23" spans="1:3" s="19" customFormat="1" ht="31.5" thickTop="1" thickBot="1">
      <c r="A23" s="27">
        <v>4211</v>
      </c>
      <c r="B23" s="5" t="s">
        <v>16</v>
      </c>
      <c r="C23" s="29">
        <v>220000</v>
      </c>
    </row>
    <row r="24" spans="1:3" s="19" customFormat="1" ht="16.5" customHeight="1" thickTop="1" thickBot="1">
      <c r="A24" s="36">
        <v>4212</v>
      </c>
      <c r="B24" s="37" t="s">
        <v>17</v>
      </c>
      <c r="C24" s="38">
        <f t="shared" ref="C24" si="6">C25+C26+C27+C28+C29+C30+C31+C32</f>
        <v>10400000</v>
      </c>
    </row>
    <row r="25" spans="1:3" s="19" customFormat="1" ht="15.75" thickTop="1">
      <c r="A25" s="39"/>
      <c r="B25" s="40" t="s">
        <v>18</v>
      </c>
      <c r="C25" s="41">
        <v>5000000</v>
      </c>
    </row>
    <row r="26" spans="1:3" s="19" customFormat="1">
      <c r="A26" s="42"/>
      <c r="B26" s="43" t="s">
        <v>19</v>
      </c>
      <c r="C26" s="44"/>
    </row>
    <row r="27" spans="1:3" s="19" customFormat="1">
      <c r="A27" s="42"/>
      <c r="B27" s="43" t="s">
        <v>20</v>
      </c>
      <c r="C27" s="80">
        <v>250000</v>
      </c>
    </row>
    <row r="28" spans="1:3" s="19" customFormat="1">
      <c r="A28" s="42"/>
      <c r="B28" s="43" t="s">
        <v>21</v>
      </c>
      <c r="C28" s="80">
        <v>150000</v>
      </c>
    </row>
    <row r="29" spans="1:3" s="19" customFormat="1">
      <c r="A29" s="45"/>
      <c r="B29" s="43" t="s">
        <v>22</v>
      </c>
      <c r="C29" s="46"/>
    </row>
    <row r="30" spans="1:3" s="48" customFormat="1">
      <c r="A30" s="47"/>
      <c r="B30" s="43" t="s">
        <v>23</v>
      </c>
      <c r="C30" s="44">
        <v>5000000</v>
      </c>
    </row>
    <row r="31" spans="1:3" s="19" customFormat="1">
      <c r="A31" s="42"/>
      <c r="B31" s="43" t="s">
        <v>24</v>
      </c>
      <c r="C31" s="44"/>
    </row>
    <row r="32" spans="1:3" s="19" customFormat="1" ht="15.75" thickBot="1">
      <c r="A32" s="34"/>
      <c r="B32" s="49" t="s">
        <v>25</v>
      </c>
      <c r="C32" s="35"/>
    </row>
    <row r="33" spans="1:3" s="19" customFormat="1" ht="16.5" customHeight="1" thickTop="1" thickBot="1">
      <c r="A33" s="36">
        <v>4213</v>
      </c>
      <c r="B33" s="37" t="s">
        <v>26</v>
      </c>
      <c r="C33" s="38">
        <f t="shared" ref="C33" si="7">C34+C35+C36+C37</f>
        <v>2050000</v>
      </c>
    </row>
    <row r="34" spans="1:3" s="19" customFormat="1" ht="15.75" thickTop="1">
      <c r="A34" s="39"/>
      <c r="B34" s="40" t="s">
        <v>27</v>
      </c>
      <c r="C34" s="41">
        <v>1700000</v>
      </c>
    </row>
    <row r="35" spans="1:3" s="19" customFormat="1">
      <c r="A35" s="42"/>
      <c r="B35" s="43" t="s">
        <v>28</v>
      </c>
      <c r="C35" s="44"/>
    </row>
    <row r="36" spans="1:3" s="19" customFormat="1">
      <c r="A36" s="42"/>
      <c r="B36" s="43" t="s">
        <v>29</v>
      </c>
      <c r="C36" s="44">
        <v>350000</v>
      </c>
    </row>
    <row r="37" spans="1:3" s="19" customFormat="1">
      <c r="A37" s="42"/>
      <c r="B37" s="43" t="s">
        <v>30</v>
      </c>
      <c r="C37" s="44"/>
    </row>
    <row r="38" spans="1:3" s="19" customFormat="1">
      <c r="A38" s="42">
        <v>4214</v>
      </c>
      <c r="B38" s="43" t="s">
        <v>31</v>
      </c>
      <c r="C38" s="44">
        <v>150000</v>
      </c>
    </row>
    <row r="39" spans="1:3" s="19" customFormat="1" ht="15.75" thickBot="1">
      <c r="A39" s="34">
        <v>4215</v>
      </c>
      <c r="B39" s="49" t="s">
        <v>32</v>
      </c>
      <c r="C39" s="44">
        <v>300000</v>
      </c>
    </row>
    <row r="40" spans="1:3" s="19" customFormat="1" ht="16.5" customHeight="1" thickTop="1" thickBot="1">
      <c r="A40" s="25">
        <v>422</v>
      </c>
      <c r="B40" s="6" t="s">
        <v>33</v>
      </c>
      <c r="C40" s="50">
        <f t="shared" ref="C40" si="8">C41+C42+C43+C44</f>
        <v>200000</v>
      </c>
    </row>
    <row r="41" spans="1:3" s="19" customFormat="1" ht="15.75" thickTop="1">
      <c r="A41" s="39">
        <v>4221</v>
      </c>
      <c r="B41" s="40" t="s">
        <v>34</v>
      </c>
      <c r="C41" s="41">
        <v>200000</v>
      </c>
    </row>
    <row r="42" spans="1:3" s="19" customFormat="1">
      <c r="A42" s="42">
        <v>4222</v>
      </c>
      <c r="B42" s="43" t="s">
        <v>35</v>
      </c>
      <c r="C42" s="44"/>
    </row>
    <row r="43" spans="1:3" s="19" customFormat="1">
      <c r="A43" s="42">
        <v>4223</v>
      </c>
      <c r="B43" s="43" t="s">
        <v>36</v>
      </c>
      <c r="C43" s="44"/>
    </row>
    <row r="44" spans="1:3" s="19" customFormat="1" ht="15.75" thickBot="1">
      <c r="A44" s="34">
        <v>4224</v>
      </c>
      <c r="B44" s="49" t="s">
        <v>37</v>
      </c>
      <c r="C44" s="35"/>
    </row>
    <row r="45" spans="1:3" s="19" customFormat="1" ht="16.5" customHeight="1" thickTop="1" thickBot="1">
      <c r="A45" s="25">
        <v>423</v>
      </c>
      <c r="B45" s="6" t="s">
        <v>38</v>
      </c>
      <c r="C45" s="30">
        <f t="shared" ref="C45" si="9">C46+C47+C48+C49+C50+C51</f>
        <v>560000</v>
      </c>
    </row>
    <row r="46" spans="1:3" s="19" customFormat="1" ht="15.75" thickTop="1">
      <c r="A46" s="39">
        <v>4231</v>
      </c>
      <c r="B46" s="51" t="s">
        <v>39</v>
      </c>
      <c r="C46" s="41"/>
    </row>
    <row r="47" spans="1:3" s="19" customFormat="1">
      <c r="A47" s="42">
        <v>4232</v>
      </c>
      <c r="B47" s="51" t="s">
        <v>40</v>
      </c>
      <c r="C47" s="44">
        <v>250000</v>
      </c>
    </row>
    <row r="48" spans="1:3" s="19" customFormat="1">
      <c r="A48" s="42">
        <v>4233</v>
      </c>
      <c r="B48" s="51" t="s">
        <v>41</v>
      </c>
      <c r="C48" s="44">
        <v>300000</v>
      </c>
    </row>
    <row r="49" spans="1:3" s="19" customFormat="1">
      <c r="A49" s="42">
        <v>4234</v>
      </c>
      <c r="B49" s="51" t="s">
        <v>42</v>
      </c>
      <c r="C49" s="44"/>
    </row>
    <row r="50" spans="1:3" s="19" customFormat="1">
      <c r="A50" s="42">
        <v>4235</v>
      </c>
      <c r="B50" s="51" t="s">
        <v>43</v>
      </c>
      <c r="C50" s="44"/>
    </row>
    <row r="51" spans="1:3" s="19" customFormat="1" ht="15.75" thickBot="1">
      <c r="A51" s="34">
        <v>4239</v>
      </c>
      <c r="B51" s="52" t="s">
        <v>44</v>
      </c>
      <c r="C51" s="35">
        <v>10000</v>
      </c>
    </row>
    <row r="52" spans="1:3" s="19" customFormat="1" ht="16.5" customHeight="1" thickTop="1" thickBot="1">
      <c r="A52" s="25">
        <v>424</v>
      </c>
      <c r="B52" s="6" t="s">
        <v>45</v>
      </c>
      <c r="C52" s="30">
        <f t="shared" ref="C52" si="10">C53+C54+C55</f>
        <v>860000</v>
      </c>
    </row>
    <row r="53" spans="1:3" s="19" customFormat="1" ht="24.75" thickTop="1">
      <c r="A53" s="39">
        <v>4243</v>
      </c>
      <c r="B53" s="53" t="s">
        <v>46</v>
      </c>
      <c r="C53" s="41">
        <v>10000</v>
      </c>
    </row>
    <row r="54" spans="1:3" s="19" customFormat="1" ht="24">
      <c r="A54" s="42">
        <v>4246</v>
      </c>
      <c r="B54" s="54" t="s">
        <v>47</v>
      </c>
      <c r="C54" s="44"/>
    </row>
    <row r="55" spans="1:3" s="19" customFormat="1" ht="21.75" customHeight="1" thickBot="1">
      <c r="A55" s="34">
        <v>4249</v>
      </c>
      <c r="B55" s="55" t="s">
        <v>48</v>
      </c>
      <c r="C55" s="56">
        <v>850000</v>
      </c>
    </row>
    <row r="56" spans="1:3" s="19" customFormat="1" ht="16.5" customHeight="1" thickTop="1" thickBot="1">
      <c r="A56" s="25">
        <v>426</v>
      </c>
      <c r="B56" s="6" t="s">
        <v>49</v>
      </c>
      <c r="C56" s="30">
        <f t="shared" ref="C56" si="11">C57+C58+C59+C60+C61+C62</f>
        <v>1150000</v>
      </c>
    </row>
    <row r="57" spans="1:3" s="19" customFormat="1" ht="15.75" thickTop="1">
      <c r="A57" s="57" t="s">
        <v>50</v>
      </c>
      <c r="B57" s="58" t="s">
        <v>51</v>
      </c>
      <c r="C57" s="41">
        <v>250000</v>
      </c>
    </row>
    <row r="58" spans="1:3" s="19" customFormat="1">
      <c r="A58" s="42">
        <v>4263</v>
      </c>
      <c r="B58" s="51" t="s">
        <v>52</v>
      </c>
      <c r="C58" s="44">
        <v>80000</v>
      </c>
    </row>
    <row r="59" spans="1:3" s="19" customFormat="1">
      <c r="A59" s="42">
        <v>4264</v>
      </c>
      <c r="B59" s="51" t="s">
        <v>53</v>
      </c>
      <c r="C59" s="44">
        <v>70000</v>
      </c>
    </row>
    <row r="60" spans="1:3" s="19" customFormat="1" ht="24">
      <c r="A60" s="42">
        <v>4266</v>
      </c>
      <c r="B60" s="51" t="s">
        <v>54</v>
      </c>
      <c r="C60" s="44">
        <v>250000</v>
      </c>
    </row>
    <row r="61" spans="1:3" s="19" customFormat="1" ht="24">
      <c r="A61" s="42">
        <v>4268</v>
      </c>
      <c r="B61" s="51" t="s">
        <v>55</v>
      </c>
      <c r="C61" s="44">
        <v>400000</v>
      </c>
    </row>
    <row r="62" spans="1:3" s="19" customFormat="1" ht="15.75" thickBot="1">
      <c r="A62" s="34">
        <v>4269</v>
      </c>
      <c r="B62" s="52" t="s">
        <v>56</v>
      </c>
      <c r="C62" s="35">
        <v>100000</v>
      </c>
    </row>
    <row r="63" spans="1:3" s="19" customFormat="1" ht="27" thickTop="1" thickBot="1">
      <c r="A63" s="25">
        <v>482</v>
      </c>
      <c r="B63" s="6" t="s">
        <v>57</v>
      </c>
      <c r="C63" s="59">
        <f t="shared" ref="C63" si="12">C64+C65</f>
        <v>0</v>
      </c>
    </row>
    <row r="64" spans="1:3" s="19" customFormat="1" ht="15.75" thickTop="1">
      <c r="A64" s="31">
        <v>4821</v>
      </c>
      <c r="B64" s="60" t="s">
        <v>58</v>
      </c>
      <c r="C64" s="33"/>
    </row>
    <row r="65" spans="1:3" s="19" customFormat="1" ht="15.75" thickBot="1">
      <c r="A65" s="34">
        <v>4822</v>
      </c>
      <c r="B65" s="52" t="s">
        <v>59</v>
      </c>
      <c r="C65" s="35"/>
    </row>
    <row r="66" spans="1:3" s="19" customFormat="1" ht="27" customHeight="1" thickTop="1" thickBot="1">
      <c r="A66" s="25">
        <v>483</v>
      </c>
      <c r="B66" s="6" t="s">
        <v>60</v>
      </c>
      <c r="C66" s="50">
        <f t="shared" ref="C66" si="13">C67</f>
        <v>0</v>
      </c>
    </row>
    <row r="67" spans="1:3" s="19" customFormat="1" ht="25.5" thickTop="1" thickBot="1">
      <c r="A67" s="27">
        <v>4831</v>
      </c>
      <c r="B67" s="61" t="s">
        <v>61</v>
      </c>
      <c r="C67" s="28"/>
    </row>
    <row r="68" spans="1:3" s="19" customFormat="1" ht="27" thickTop="1" thickBot="1">
      <c r="A68" s="62">
        <v>425</v>
      </c>
      <c r="B68" s="10" t="s">
        <v>62</v>
      </c>
      <c r="C68" s="63">
        <f t="shared" ref="C68" si="14">C69+C70</f>
        <v>290000</v>
      </c>
    </row>
    <row r="69" spans="1:3" s="19" customFormat="1" ht="15.75" thickTop="1">
      <c r="A69" s="31">
        <v>4251</v>
      </c>
      <c r="B69" s="64" t="s">
        <v>63</v>
      </c>
      <c r="C69" s="33">
        <v>190000</v>
      </c>
    </row>
    <row r="70" spans="1:3" s="19" customFormat="1" ht="15.75" thickBot="1">
      <c r="A70" s="34">
        <v>4252</v>
      </c>
      <c r="B70" s="65" t="s">
        <v>64</v>
      </c>
      <c r="C70" s="35">
        <v>100000</v>
      </c>
    </row>
    <row r="71" spans="1:3" s="19" customFormat="1" ht="16.5" thickTop="1" thickBot="1">
      <c r="A71" s="62">
        <v>512</v>
      </c>
      <c r="B71" s="10" t="s">
        <v>65</v>
      </c>
      <c r="C71" s="66">
        <f>C72+C73+C74+C75+C76</f>
        <v>960000</v>
      </c>
    </row>
    <row r="72" spans="1:3" s="19" customFormat="1" ht="15.75" thickTop="1">
      <c r="A72" s="67">
        <v>5122</v>
      </c>
      <c r="B72" s="68" t="s">
        <v>66</v>
      </c>
      <c r="C72" s="94">
        <v>960000</v>
      </c>
    </row>
    <row r="73" spans="1:3" s="19" customFormat="1" ht="25.5">
      <c r="A73" s="70">
        <v>5125</v>
      </c>
      <c r="B73" s="71" t="s">
        <v>67</v>
      </c>
      <c r="C73" s="72"/>
    </row>
    <row r="74" spans="1:3" s="19" customFormat="1">
      <c r="A74" s="70">
        <v>5126</v>
      </c>
      <c r="B74" s="71" t="s">
        <v>68</v>
      </c>
      <c r="C74" s="72"/>
    </row>
    <row r="75" spans="1:3" s="19" customFormat="1" ht="25.5">
      <c r="A75" s="70">
        <v>5128</v>
      </c>
      <c r="B75" s="71" t="s">
        <v>69</v>
      </c>
      <c r="C75" s="93"/>
    </row>
    <row r="76" spans="1:3" s="19" customFormat="1" ht="39" thickBot="1">
      <c r="A76" s="70">
        <v>5129</v>
      </c>
      <c r="B76" s="71" t="s">
        <v>70</v>
      </c>
      <c r="C76" s="69"/>
    </row>
    <row r="77" spans="1:3" s="19" customFormat="1" ht="37.5" customHeight="1" thickTop="1" thickBot="1">
      <c r="A77" s="98" t="s">
        <v>71</v>
      </c>
      <c r="B77" s="99"/>
      <c r="C77" s="73">
        <f t="shared" ref="C77" si="15">C12+C68+C71</f>
        <v>24250000</v>
      </c>
    </row>
    <row r="78" spans="1:3" ht="15.75" thickTop="1"/>
    <row r="79" spans="1:3" hidden="1">
      <c r="C79" t="s">
        <v>81</v>
      </c>
    </row>
    <row r="80" spans="1:3" hidden="1"/>
    <row r="81" spans="2:2" hidden="1">
      <c r="B81" s="17" t="s">
        <v>73</v>
      </c>
    </row>
    <row r="82" spans="2:2" hidden="1">
      <c r="B82" s="18" t="s">
        <v>74</v>
      </c>
    </row>
    <row r="83" spans="2:2" hidden="1"/>
    <row r="84" spans="2:2" hidden="1">
      <c r="B84" s="75" t="s">
        <v>75</v>
      </c>
    </row>
    <row r="85" spans="2:2" hidden="1">
      <c r="B85" s="74" t="s">
        <v>76</v>
      </c>
    </row>
    <row r="86" spans="2:2" hidden="1"/>
    <row r="87" spans="2:2" hidden="1">
      <c r="B87" s="77" t="s">
        <v>77</v>
      </c>
    </row>
    <row r="88" spans="2:2" hidden="1">
      <c r="B88" s="76" t="s">
        <v>78</v>
      </c>
    </row>
    <row r="89" spans="2:2" hidden="1"/>
    <row r="90" spans="2:2" hidden="1">
      <c r="B90" s="78" t="s">
        <v>79</v>
      </c>
    </row>
    <row r="91" spans="2:2" hidden="1">
      <c r="B91" s="79" t="s">
        <v>80</v>
      </c>
    </row>
    <row r="92" spans="2:2" hidden="1"/>
    <row r="93" spans="2:2" hidden="1">
      <c r="B93" s="81" t="s">
        <v>86</v>
      </c>
    </row>
    <row r="94" spans="2:2" hidden="1"/>
    <row r="95" spans="2:2" hidden="1">
      <c r="B95" s="82" t="s">
        <v>82</v>
      </c>
    </row>
    <row r="96" spans="2:2" hidden="1">
      <c r="B96" s="83" t="s">
        <v>83</v>
      </c>
    </row>
    <row r="97" spans="2:2" hidden="1"/>
    <row r="98" spans="2:2" hidden="1">
      <c r="B98" s="84" t="s">
        <v>84</v>
      </c>
    </row>
    <row r="99" spans="2:2" hidden="1">
      <c r="B99" s="85" t="s">
        <v>85</v>
      </c>
    </row>
    <row r="100" spans="2:2" hidden="1"/>
    <row r="101" spans="2:2" hidden="1">
      <c r="B101" s="81" t="s">
        <v>87</v>
      </c>
    </row>
    <row r="102" spans="2:2" hidden="1"/>
    <row r="103" spans="2:2" hidden="1"/>
    <row r="104" spans="2:2" hidden="1">
      <c r="B104" s="86" t="s">
        <v>88</v>
      </c>
    </row>
    <row r="105" spans="2:2" hidden="1">
      <c r="B105" s="87" t="s">
        <v>89</v>
      </c>
    </row>
    <row r="106" spans="2:2">
      <c r="B106" s="95"/>
    </row>
    <row r="107" spans="2:2">
      <c r="B107" s="96"/>
    </row>
    <row r="108" spans="2:2">
      <c r="B108" s="96"/>
    </row>
    <row r="109" spans="2:2">
      <c r="B109" s="95"/>
    </row>
    <row r="110" spans="2:2">
      <c r="B110" s="95"/>
    </row>
  </sheetData>
  <mergeCells count="3">
    <mergeCell ref="A2:B2"/>
    <mergeCell ref="A77:B7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ОШ - ФИН. ПЛАН 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Milojković-Stojanović</dc:creator>
  <cp:lastModifiedBy>mika</cp:lastModifiedBy>
  <cp:lastPrinted>2023-10-27T08:05:32Z</cp:lastPrinted>
  <dcterms:created xsi:type="dcterms:W3CDTF">2021-12-30T12:29:48Z</dcterms:created>
  <dcterms:modified xsi:type="dcterms:W3CDTF">2024-01-31T11:43:02Z</dcterms:modified>
</cp:coreProperties>
</file>